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mail-my.sharepoint.com/personal/ftonelli_dundee_ac_uk/Documents/VPS35 RILPL1 TMEM55B paper/VPS35 MEFs siRNA/"/>
    </mc:Choice>
  </mc:AlternateContent>
  <xr:revisionPtr revIDLastSave="107" documentId="8_{124FAB82-CC2C-9C40-B614-25A217745E15}" xr6:coauthVersionLast="47" xr6:coauthVersionMax="47" xr10:uidLastSave="{1EFF4094-614C-A94C-A59B-A0D90A132106}"/>
  <bookViews>
    <workbookView xWindow="40" yWindow="460" windowWidth="28040" windowHeight="15880" activeTab="2" xr2:uid="{A02A2C89-9102-B84B-B7A6-274329D1861C}"/>
  </bookViews>
  <sheets>
    <sheet name="pT73 Rab10" sheetId="1" r:id="rId1"/>
    <sheet name="pS105 Rab12" sheetId="2" r:id="rId2"/>
    <sheet name="RILPL1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5" i="6" l="1"/>
  <c r="AI6" i="6"/>
  <c r="AI7" i="6"/>
  <c r="AI8" i="6"/>
  <c r="AI9" i="6"/>
  <c r="AI10" i="6"/>
  <c r="AI11" i="6"/>
  <c r="AI12" i="6"/>
  <c r="AI13" i="6"/>
  <c r="AI14" i="6"/>
  <c r="AI15" i="6"/>
  <c r="AI4" i="6"/>
  <c r="AE5" i="6"/>
  <c r="AE6" i="6"/>
  <c r="AE7" i="6"/>
  <c r="AE8" i="6"/>
  <c r="AE9" i="6"/>
  <c r="AE10" i="6"/>
  <c r="AE11" i="6"/>
  <c r="AE12" i="6"/>
  <c r="AE13" i="6"/>
  <c r="AE14" i="6"/>
  <c r="AE15" i="6"/>
  <c r="AE4" i="6"/>
  <c r="W23" i="6" l="1"/>
  <c r="W24" i="6"/>
  <c r="W25" i="6"/>
  <c r="W26" i="6"/>
  <c r="W27" i="6"/>
  <c r="W28" i="6"/>
  <c r="W29" i="6"/>
  <c r="W30" i="6"/>
  <c r="W31" i="6"/>
  <c r="W32" i="6"/>
  <c r="W33" i="6"/>
  <c r="W22" i="6"/>
  <c r="W5" i="6"/>
  <c r="W6" i="6"/>
  <c r="W7" i="6"/>
  <c r="W8" i="6"/>
  <c r="W9" i="6"/>
  <c r="W10" i="6"/>
  <c r="W11" i="6"/>
  <c r="W12" i="6"/>
  <c r="W13" i="6"/>
  <c r="W14" i="6"/>
  <c r="W15" i="6"/>
  <c r="W4" i="6"/>
  <c r="V23" i="6"/>
  <c r="V24" i="6"/>
  <c r="V25" i="6"/>
  <c r="V26" i="6"/>
  <c r="V27" i="6"/>
  <c r="V28" i="6"/>
  <c r="V29" i="6"/>
  <c r="V30" i="6"/>
  <c r="V31" i="6"/>
  <c r="V32" i="6"/>
  <c r="V33" i="6"/>
  <c r="V22" i="6"/>
  <c r="V5" i="6"/>
  <c r="V6" i="6"/>
  <c r="V7" i="6"/>
  <c r="V8" i="6"/>
  <c r="V9" i="6"/>
  <c r="V10" i="6"/>
  <c r="V11" i="6"/>
  <c r="V12" i="6"/>
  <c r="V13" i="6"/>
  <c r="V14" i="6"/>
  <c r="V15" i="6"/>
  <c r="V4" i="6"/>
  <c r="T23" i="6"/>
  <c r="T24" i="6"/>
  <c r="T25" i="6"/>
  <c r="T26" i="6"/>
  <c r="T27" i="6"/>
  <c r="T28" i="6"/>
  <c r="T29" i="6"/>
  <c r="T30" i="6"/>
  <c r="T31" i="6"/>
  <c r="T32" i="6"/>
  <c r="T33" i="6"/>
  <c r="T22" i="6"/>
  <c r="T5" i="6"/>
  <c r="T6" i="6"/>
  <c r="T7" i="6"/>
  <c r="T8" i="6"/>
  <c r="T9" i="6"/>
  <c r="T10" i="6"/>
  <c r="T11" i="6"/>
  <c r="T12" i="6"/>
  <c r="T13" i="6"/>
  <c r="T14" i="6"/>
  <c r="T15" i="6"/>
  <c r="T4" i="6"/>
  <c r="S23" i="6"/>
  <c r="S24" i="6"/>
  <c r="S25" i="6"/>
  <c r="S26" i="6"/>
  <c r="S27" i="6"/>
  <c r="S28" i="6"/>
  <c r="S29" i="6"/>
  <c r="S30" i="6"/>
  <c r="S31" i="6"/>
  <c r="S32" i="6"/>
  <c r="S33" i="6"/>
  <c r="S22" i="6"/>
  <c r="S5" i="6"/>
  <c r="S6" i="6"/>
  <c r="S7" i="6"/>
  <c r="S8" i="6"/>
  <c r="S9" i="6"/>
  <c r="S10" i="6"/>
  <c r="S11" i="6"/>
  <c r="S12" i="6"/>
  <c r="S13" i="6"/>
  <c r="S14" i="6"/>
  <c r="S15" i="6"/>
  <c r="S4" i="6"/>
  <c r="O5" i="2"/>
  <c r="O6" i="2"/>
  <c r="O7" i="2"/>
  <c r="O8" i="2"/>
  <c r="O9" i="2"/>
  <c r="O10" i="2"/>
  <c r="O11" i="2"/>
  <c r="O12" i="2"/>
  <c r="O13" i="2"/>
  <c r="O14" i="2"/>
  <c r="O15" i="2"/>
  <c r="O4" i="2"/>
  <c r="N5" i="2"/>
  <c r="N6" i="2"/>
  <c r="N7" i="2"/>
  <c r="N8" i="2"/>
  <c r="N9" i="2"/>
  <c r="N10" i="2"/>
  <c r="N11" i="2"/>
  <c r="N12" i="2"/>
  <c r="N13" i="2"/>
  <c r="N14" i="2"/>
  <c r="N15" i="2"/>
  <c r="N4" i="2"/>
  <c r="O5" i="1"/>
  <c r="O6" i="1"/>
  <c r="O7" i="1"/>
  <c r="O8" i="1"/>
  <c r="O9" i="1"/>
  <c r="O10" i="1"/>
  <c r="O11" i="1"/>
  <c r="O12" i="1"/>
  <c r="O13" i="1"/>
  <c r="O14" i="1"/>
  <c r="O15" i="1"/>
  <c r="O4" i="1"/>
  <c r="N5" i="1"/>
  <c r="N6" i="1"/>
  <c r="N7" i="1"/>
  <c r="N8" i="1"/>
  <c r="N9" i="1"/>
  <c r="N10" i="1"/>
  <c r="N11" i="1"/>
  <c r="N12" i="1"/>
  <c r="N13" i="1"/>
  <c r="N14" i="1"/>
  <c r="N15" i="1"/>
  <c r="N4" i="1"/>
</calcChain>
</file>

<file path=xl/sharedStrings.xml><?xml version="1.0" encoding="utf-8"?>
<sst xmlns="http://schemas.openxmlformats.org/spreadsheetml/2006/main" count="305" uniqueCount="30">
  <si>
    <t>Image Name</t>
  </si>
  <si>
    <t>Channel</t>
  </si>
  <si>
    <t>Name</t>
  </si>
  <si>
    <t>Signal</t>
  </si>
  <si>
    <t>RILPL1</t>
  </si>
  <si>
    <t>Actin</t>
  </si>
  <si>
    <t>Tubulin</t>
  </si>
  <si>
    <t>siRNA</t>
  </si>
  <si>
    <t>Mli-2</t>
  </si>
  <si>
    <t>scramble</t>
  </si>
  <si>
    <t>-</t>
  </si>
  <si>
    <t>+</t>
  </si>
  <si>
    <t>TMEM55A</t>
  </si>
  <si>
    <t>TMEM55B</t>
  </si>
  <si>
    <t>D620N</t>
  </si>
  <si>
    <t>Gel 1</t>
  </si>
  <si>
    <t>Gel 2</t>
  </si>
  <si>
    <t>MEF Genotype</t>
  </si>
  <si>
    <t>RILPL1/actin</t>
  </si>
  <si>
    <t>RILPL1/tubulin</t>
  </si>
  <si>
    <t>Norm vs ctrl</t>
  </si>
  <si>
    <t>P-Rab10</t>
  </si>
  <si>
    <t>T-Rab10</t>
  </si>
  <si>
    <t>pT73 Rab10/total Rab10</t>
  </si>
  <si>
    <t>P-Rab12</t>
  </si>
  <si>
    <t>T-Rab12</t>
  </si>
  <si>
    <t>pS105 Rab12/total Rab12</t>
  </si>
  <si>
    <t>0017556_02</t>
  </si>
  <si>
    <t>P/T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</si>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</sst>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5973E-C5BD-2A4E-92D4-9B0E71BD2C95}">
  <dimension ref="A2:T15"/>
  <sheetViews>
    <sheetView topLeftCell="C1" workbookViewId="0">
      <selection activeCell="T26" sqref="T26"/>
    </sheetView>
  </sheetViews>
  <sheetFormatPr baseColWidth="10" defaultRowHeight="16" x14ac:dyDescent="0.2"/>
  <cols>
    <col min="14" max="14" width="12" customWidth="1"/>
  </cols>
  <sheetData>
    <row r="2" spans="1:20" x14ac:dyDescent="0.2">
      <c r="G2" t="s">
        <v>21</v>
      </c>
      <c r="L2" t="s">
        <v>22</v>
      </c>
      <c r="N2" t="s">
        <v>28</v>
      </c>
      <c r="O2" t="s">
        <v>20</v>
      </c>
      <c r="T2" s="2" t="s">
        <v>23</v>
      </c>
    </row>
    <row r="3" spans="1:20" x14ac:dyDescent="0.2">
      <c r="A3" t="s">
        <v>17</v>
      </c>
      <c r="B3" t="s">
        <v>7</v>
      </c>
      <c r="C3" t="s">
        <v>8</v>
      </c>
      <c r="D3" t="s">
        <v>0</v>
      </c>
      <c r="E3" t="s">
        <v>1</v>
      </c>
      <c r="F3" t="s">
        <v>2</v>
      </c>
      <c r="G3" t="s">
        <v>3</v>
      </c>
      <c r="Q3" s="1" t="s">
        <v>17</v>
      </c>
      <c r="R3" s="1" t="s">
        <v>7</v>
      </c>
      <c r="S3" s="1" t="s">
        <v>8</v>
      </c>
    </row>
    <row r="4" spans="1:20" x14ac:dyDescent="0.2">
      <c r="A4" t="s">
        <v>14</v>
      </c>
      <c r="B4" t="s">
        <v>9</v>
      </c>
      <c r="C4" t="s">
        <v>10</v>
      </c>
      <c r="D4" t="s">
        <v>27</v>
      </c>
      <c r="E4">
        <v>800</v>
      </c>
      <c r="F4">
        <v>1</v>
      </c>
      <c r="G4">
        <v>2460</v>
      </c>
      <c r="I4" t="s">
        <v>27</v>
      </c>
      <c r="J4">
        <v>700</v>
      </c>
      <c r="K4">
        <v>13</v>
      </c>
      <c r="L4">
        <v>412</v>
      </c>
      <c r="N4">
        <f>G4/L4</f>
        <v>5.9708737864077666</v>
      </c>
      <c r="O4">
        <f>N4/5.970873786</f>
        <v>1.0000000000682925</v>
      </c>
      <c r="Q4" s="1" t="s">
        <v>14</v>
      </c>
      <c r="R4" s="1" t="s">
        <v>9</v>
      </c>
      <c r="S4" s="1" t="s">
        <v>10</v>
      </c>
      <c r="T4" s="1">
        <v>1.0000000000682925</v>
      </c>
    </row>
    <row r="5" spans="1:20" x14ac:dyDescent="0.2">
      <c r="C5" t="s">
        <v>10</v>
      </c>
      <c r="D5" t="s">
        <v>27</v>
      </c>
      <c r="E5">
        <v>800</v>
      </c>
      <c r="F5">
        <v>2</v>
      </c>
      <c r="G5">
        <v>2990</v>
      </c>
      <c r="I5" t="s">
        <v>27</v>
      </c>
      <c r="J5">
        <v>700</v>
      </c>
      <c r="K5">
        <v>14</v>
      </c>
      <c r="L5">
        <v>499</v>
      </c>
      <c r="N5">
        <f t="shared" ref="N5:N15" si="0">G5/L5</f>
        <v>5.9919839679358722</v>
      </c>
      <c r="O5">
        <f t="shared" ref="O5:O15" si="1">N5/5.970873786</f>
        <v>1.0035355264057615</v>
      </c>
      <c r="Q5" s="1"/>
      <c r="R5" s="1"/>
      <c r="S5" s="1" t="s">
        <v>10</v>
      </c>
      <c r="T5" s="1">
        <v>1.0035355264057615</v>
      </c>
    </row>
    <row r="6" spans="1:20" x14ac:dyDescent="0.2">
      <c r="C6" t="s">
        <v>10</v>
      </c>
      <c r="D6" t="s">
        <v>27</v>
      </c>
      <c r="E6">
        <v>800</v>
      </c>
      <c r="F6">
        <v>3</v>
      </c>
      <c r="G6">
        <v>3190</v>
      </c>
      <c r="I6" t="s">
        <v>27</v>
      </c>
      <c r="J6">
        <v>700</v>
      </c>
      <c r="K6">
        <v>15</v>
      </c>
      <c r="L6">
        <v>560</v>
      </c>
      <c r="N6">
        <f t="shared" si="0"/>
        <v>5.6964285714285712</v>
      </c>
      <c r="O6">
        <f t="shared" si="1"/>
        <v>0.95403600471091432</v>
      </c>
      <c r="Q6" s="1"/>
      <c r="R6" s="1"/>
      <c r="S6" s="1" t="s">
        <v>10</v>
      </c>
      <c r="T6" s="1">
        <v>0.95403600471091432</v>
      </c>
    </row>
    <row r="7" spans="1:20" x14ac:dyDescent="0.2">
      <c r="C7" t="s">
        <v>11</v>
      </c>
      <c r="D7" t="s">
        <v>27</v>
      </c>
      <c r="E7">
        <v>800</v>
      </c>
      <c r="F7">
        <v>4</v>
      </c>
      <c r="G7">
        <v>108</v>
      </c>
      <c r="I7" t="s">
        <v>27</v>
      </c>
      <c r="J7">
        <v>700</v>
      </c>
      <c r="K7">
        <v>16</v>
      </c>
      <c r="L7">
        <v>566</v>
      </c>
      <c r="N7">
        <f t="shared" si="0"/>
        <v>0.19081272084805653</v>
      </c>
      <c r="O7">
        <f t="shared" si="1"/>
        <v>3.1957252436897607E-2</v>
      </c>
      <c r="Q7" s="1"/>
      <c r="R7" s="1"/>
      <c r="S7" s="1" t="s">
        <v>11</v>
      </c>
      <c r="T7" s="1">
        <v>3.1957252436897607E-2</v>
      </c>
    </row>
    <row r="8" spans="1:20" x14ac:dyDescent="0.2">
      <c r="B8" t="s">
        <v>12</v>
      </c>
      <c r="C8" t="s">
        <v>10</v>
      </c>
      <c r="D8" t="s">
        <v>27</v>
      </c>
      <c r="E8">
        <v>800</v>
      </c>
      <c r="F8">
        <v>5</v>
      </c>
      <c r="G8">
        <v>3470</v>
      </c>
      <c r="I8" t="s">
        <v>27</v>
      </c>
      <c r="J8">
        <v>700</v>
      </c>
      <c r="K8">
        <v>17</v>
      </c>
      <c r="L8">
        <v>683</v>
      </c>
      <c r="N8">
        <f t="shared" si="0"/>
        <v>5.0805270863836016</v>
      </c>
      <c r="O8">
        <f t="shared" si="1"/>
        <v>0.85088502428170421</v>
      </c>
      <c r="Q8" s="1"/>
      <c r="R8" s="1" t="s">
        <v>12</v>
      </c>
      <c r="S8" s="1" t="s">
        <v>10</v>
      </c>
      <c r="T8" s="1">
        <v>0.85088502428170421</v>
      </c>
    </row>
    <row r="9" spans="1:20" x14ac:dyDescent="0.2">
      <c r="C9" t="s">
        <v>10</v>
      </c>
      <c r="D9" t="s">
        <v>27</v>
      </c>
      <c r="E9">
        <v>800</v>
      </c>
      <c r="F9">
        <v>6</v>
      </c>
      <c r="G9">
        <v>3290</v>
      </c>
      <c r="I9" t="s">
        <v>27</v>
      </c>
      <c r="J9">
        <v>700</v>
      </c>
      <c r="K9">
        <v>18</v>
      </c>
      <c r="L9">
        <v>646</v>
      </c>
      <c r="N9">
        <f t="shared" si="0"/>
        <v>5.0928792569659445</v>
      </c>
      <c r="O9">
        <f t="shared" si="1"/>
        <v>0.85295376179401028</v>
      </c>
      <c r="Q9" s="1"/>
      <c r="R9" s="1"/>
      <c r="S9" s="1" t="s">
        <v>10</v>
      </c>
      <c r="T9" s="1">
        <v>0.85295376179401028</v>
      </c>
    </row>
    <row r="10" spans="1:20" x14ac:dyDescent="0.2">
      <c r="C10" t="s">
        <v>10</v>
      </c>
      <c r="D10" t="s">
        <v>27</v>
      </c>
      <c r="E10">
        <v>800</v>
      </c>
      <c r="F10">
        <v>7</v>
      </c>
      <c r="G10">
        <v>3110</v>
      </c>
      <c r="I10" t="s">
        <v>27</v>
      </c>
      <c r="J10">
        <v>700</v>
      </c>
      <c r="K10">
        <v>19</v>
      </c>
      <c r="L10">
        <v>589</v>
      </c>
      <c r="N10">
        <f t="shared" si="0"/>
        <v>5.2801358234295419</v>
      </c>
      <c r="O10">
        <f t="shared" si="1"/>
        <v>0.88431543065103091</v>
      </c>
      <c r="Q10" s="1"/>
      <c r="R10" s="1"/>
      <c r="S10" s="1" t="s">
        <v>10</v>
      </c>
      <c r="T10" s="1">
        <v>0.88431543065103091</v>
      </c>
    </row>
    <row r="11" spans="1:20" x14ac:dyDescent="0.2">
      <c r="C11" t="s">
        <v>11</v>
      </c>
      <c r="D11" t="s">
        <v>27</v>
      </c>
      <c r="E11">
        <v>800</v>
      </c>
      <c r="F11">
        <v>8</v>
      </c>
      <c r="G11">
        <v>113</v>
      </c>
      <c r="I11" t="s">
        <v>27</v>
      </c>
      <c r="J11">
        <v>700</v>
      </c>
      <c r="K11">
        <v>20</v>
      </c>
      <c r="L11">
        <v>619</v>
      </c>
      <c r="N11">
        <f t="shared" si="0"/>
        <v>0.18255250403877221</v>
      </c>
      <c r="O11">
        <f t="shared" si="1"/>
        <v>3.0573834011833556E-2</v>
      </c>
      <c r="Q11" s="1"/>
      <c r="R11" s="1"/>
      <c r="S11" s="1" t="s">
        <v>11</v>
      </c>
      <c r="T11" s="1">
        <v>3.0573834011833556E-2</v>
      </c>
    </row>
    <row r="12" spans="1:20" x14ac:dyDescent="0.2">
      <c r="B12" t="s">
        <v>13</v>
      </c>
      <c r="C12" t="s">
        <v>10</v>
      </c>
      <c r="D12" t="s">
        <v>27</v>
      </c>
      <c r="E12">
        <v>800</v>
      </c>
      <c r="F12">
        <v>9</v>
      </c>
      <c r="G12">
        <v>3190</v>
      </c>
      <c r="I12" t="s">
        <v>27</v>
      </c>
      <c r="J12">
        <v>700</v>
      </c>
      <c r="K12">
        <v>21</v>
      </c>
      <c r="L12">
        <v>550</v>
      </c>
      <c r="N12">
        <f t="shared" si="0"/>
        <v>5.8</v>
      </c>
      <c r="O12">
        <f t="shared" si="1"/>
        <v>0.97138211388747642</v>
      </c>
      <c r="Q12" s="1"/>
      <c r="R12" s="1" t="s">
        <v>13</v>
      </c>
      <c r="S12" s="1" t="s">
        <v>10</v>
      </c>
      <c r="T12" s="1">
        <v>0.97138211388747642</v>
      </c>
    </row>
    <row r="13" spans="1:20" x14ac:dyDescent="0.2">
      <c r="C13" t="s">
        <v>10</v>
      </c>
      <c r="D13" t="s">
        <v>27</v>
      </c>
      <c r="E13">
        <v>800</v>
      </c>
      <c r="F13">
        <v>10</v>
      </c>
      <c r="G13">
        <v>3030</v>
      </c>
      <c r="I13" t="s">
        <v>27</v>
      </c>
      <c r="J13">
        <v>700</v>
      </c>
      <c r="K13">
        <v>22</v>
      </c>
      <c r="L13">
        <v>538</v>
      </c>
      <c r="N13">
        <f t="shared" si="0"/>
        <v>5.6319702602230484</v>
      </c>
      <c r="O13">
        <f t="shared" si="1"/>
        <v>0.94324054771152854</v>
      </c>
      <c r="Q13" s="1"/>
      <c r="R13" s="1"/>
      <c r="S13" s="1" t="s">
        <v>10</v>
      </c>
      <c r="T13" s="1">
        <v>0.94324054771152854</v>
      </c>
    </row>
    <row r="14" spans="1:20" x14ac:dyDescent="0.2">
      <c r="C14" t="s">
        <v>10</v>
      </c>
      <c r="D14" t="s">
        <v>27</v>
      </c>
      <c r="E14">
        <v>800</v>
      </c>
      <c r="F14">
        <v>11</v>
      </c>
      <c r="G14">
        <v>3180</v>
      </c>
      <c r="I14" t="s">
        <v>27</v>
      </c>
      <c r="J14">
        <v>700</v>
      </c>
      <c r="K14">
        <v>23</v>
      </c>
      <c r="L14">
        <v>517</v>
      </c>
      <c r="N14">
        <f t="shared" si="0"/>
        <v>6.1508704061895552</v>
      </c>
      <c r="O14">
        <f t="shared" si="1"/>
        <v>1.0301457754159191</v>
      </c>
      <c r="Q14" s="1"/>
      <c r="R14" s="1"/>
      <c r="S14" s="1" t="s">
        <v>10</v>
      </c>
      <c r="T14" s="1">
        <v>1.0301457754159191</v>
      </c>
    </row>
    <row r="15" spans="1:20" x14ac:dyDescent="0.2">
      <c r="C15" t="s">
        <v>11</v>
      </c>
      <c r="D15" t="s">
        <v>27</v>
      </c>
      <c r="E15">
        <v>800</v>
      </c>
      <c r="F15">
        <v>12</v>
      </c>
      <c r="G15">
        <v>100</v>
      </c>
      <c r="I15" t="s">
        <v>27</v>
      </c>
      <c r="J15">
        <v>700</v>
      </c>
      <c r="K15">
        <v>24</v>
      </c>
      <c r="L15">
        <v>457</v>
      </c>
      <c r="N15">
        <f t="shared" si="0"/>
        <v>0.21881838074398249</v>
      </c>
      <c r="O15">
        <f t="shared" si="1"/>
        <v>3.6647631249055929E-2</v>
      </c>
      <c r="Q15" s="1"/>
      <c r="R15" s="1"/>
      <c r="S15" s="1" t="s">
        <v>11</v>
      </c>
      <c r="T15" s="1">
        <v>3.6647631249055929E-2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23F69-1647-FD44-B6DE-A09915926DBA}">
  <dimension ref="A2:T15"/>
  <sheetViews>
    <sheetView topLeftCell="E1" workbookViewId="0">
      <selection activeCell="Q22" sqref="Q22"/>
    </sheetView>
  </sheetViews>
  <sheetFormatPr baseColWidth="10" defaultRowHeight="16" x14ac:dyDescent="0.2"/>
  <cols>
    <col min="14" max="14" width="13" customWidth="1"/>
  </cols>
  <sheetData>
    <row r="2" spans="1:20" x14ac:dyDescent="0.2">
      <c r="G2" t="s">
        <v>24</v>
      </c>
      <c r="L2" t="s">
        <v>25</v>
      </c>
      <c r="N2" t="s">
        <v>28</v>
      </c>
      <c r="O2" t="s">
        <v>20</v>
      </c>
      <c r="T2" s="2" t="s">
        <v>26</v>
      </c>
    </row>
    <row r="3" spans="1:20" x14ac:dyDescent="0.2">
      <c r="A3" t="s">
        <v>17</v>
      </c>
      <c r="B3" t="s">
        <v>7</v>
      </c>
      <c r="C3" t="s">
        <v>8</v>
      </c>
      <c r="Q3" s="1" t="s">
        <v>17</v>
      </c>
      <c r="R3" s="1" t="s">
        <v>7</v>
      </c>
      <c r="S3" s="1" t="s">
        <v>8</v>
      </c>
    </row>
    <row r="4" spans="1:20" x14ac:dyDescent="0.2">
      <c r="A4" t="s">
        <v>14</v>
      </c>
      <c r="B4" t="s">
        <v>9</v>
      </c>
      <c r="C4" t="s">
        <v>10</v>
      </c>
      <c r="D4" t="s">
        <v>27</v>
      </c>
      <c r="E4">
        <v>800</v>
      </c>
      <c r="F4">
        <v>73</v>
      </c>
      <c r="G4">
        <v>1310</v>
      </c>
      <c r="I4" t="s">
        <v>27</v>
      </c>
      <c r="J4">
        <v>700</v>
      </c>
      <c r="K4">
        <v>85</v>
      </c>
      <c r="L4">
        <v>1710</v>
      </c>
      <c r="N4">
        <f>G4/L4</f>
        <v>0.76608187134502925</v>
      </c>
      <c r="O4">
        <f>N4/0.766081871</f>
        <v>1.0000000004503817</v>
      </c>
      <c r="Q4" s="1" t="s">
        <v>14</v>
      </c>
      <c r="R4" s="1" t="s">
        <v>9</v>
      </c>
      <c r="S4" s="1" t="s">
        <v>10</v>
      </c>
      <c r="T4" s="1">
        <v>1.0000000004503817</v>
      </c>
    </row>
    <row r="5" spans="1:20" x14ac:dyDescent="0.2">
      <c r="C5" t="s">
        <v>10</v>
      </c>
      <c r="D5" t="s">
        <v>27</v>
      </c>
      <c r="E5">
        <v>800</v>
      </c>
      <c r="F5">
        <v>74</v>
      </c>
      <c r="G5">
        <v>1340</v>
      </c>
      <c r="I5" t="s">
        <v>27</v>
      </c>
      <c r="J5">
        <v>700</v>
      </c>
      <c r="K5">
        <v>86</v>
      </c>
      <c r="L5">
        <v>1670</v>
      </c>
      <c r="N5">
        <f t="shared" ref="N5:N15" si="0">G5/L5</f>
        <v>0.80239520958083832</v>
      </c>
      <c r="O5">
        <f t="shared" ref="O5:O15" si="1">N5/0.766081871</f>
        <v>1.0474013809169469</v>
      </c>
      <c r="Q5" s="1"/>
      <c r="R5" s="1"/>
      <c r="S5" s="1" t="s">
        <v>10</v>
      </c>
      <c r="T5" s="1">
        <v>1.0474013809169469</v>
      </c>
    </row>
    <row r="6" spans="1:20" x14ac:dyDescent="0.2">
      <c r="C6" t="s">
        <v>10</v>
      </c>
      <c r="D6" t="s">
        <v>27</v>
      </c>
      <c r="E6">
        <v>800</v>
      </c>
      <c r="F6">
        <v>75</v>
      </c>
      <c r="G6">
        <v>1510</v>
      </c>
      <c r="I6" t="s">
        <v>27</v>
      </c>
      <c r="J6">
        <v>700</v>
      </c>
      <c r="K6">
        <v>87</v>
      </c>
      <c r="L6">
        <v>1820</v>
      </c>
      <c r="N6">
        <f t="shared" si="0"/>
        <v>0.82967032967032972</v>
      </c>
      <c r="O6">
        <f t="shared" si="1"/>
        <v>1.0830047819658295</v>
      </c>
      <c r="Q6" s="1"/>
      <c r="R6" s="1"/>
      <c r="S6" s="1" t="s">
        <v>10</v>
      </c>
      <c r="T6" s="1">
        <v>1.0830047819658295</v>
      </c>
    </row>
    <row r="7" spans="1:20" x14ac:dyDescent="0.2">
      <c r="C7" t="s">
        <v>11</v>
      </c>
      <c r="D7" t="s">
        <v>27</v>
      </c>
      <c r="E7">
        <v>800</v>
      </c>
      <c r="F7">
        <v>76</v>
      </c>
      <c r="G7">
        <v>185</v>
      </c>
      <c r="I7" t="s">
        <v>27</v>
      </c>
      <c r="J7">
        <v>700</v>
      </c>
      <c r="K7">
        <v>88</v>
      </c>
      <c r="L7">
        <v>1860</v>
      </c>
      <c r="N7">
        <f t="shared" si="0"/>
        <v>9.9462365591397844E-2</v>
      </c>
      <c r="O7">
        <f t="shared" si="1"/>
        <v>0.12983255361671109</v>
      </c>
      <c r="Q7" s="1"/>
      <c r="R7" s="1"/>
      <c r="S7" s="1" t="s">
        <v>11</v>
      </c>
      <c r="T7" s="1">
        <v>0.12983255361671109</v>
      </c>
    </row>
    <row r="8" spans="1:20" x14ac:dyDescent="0.2">
      <c r="B8" t="s">
        <v>12</v>
      </c>
      <c r="C8" t="s">
        <v>10</v>
      </c>
      <c r="D8" t="s">
        <v>27</v>
      </c>
      <c r="E8">
        <v>800</v>
      </c>
      <c r="F8">
        <v>77</v>
      </c>
      <c r="G8">
        <v>1540</v>
      </c>
      <c r="I8" t="s">
        <v>27</v>
      </c>
      <c r="J8">
        <v>700</v>
      </c>
      <c r="K8">
        <v>89</v>
      </c>
      <c r="L8">
        <v>1910</v>
      </c>
      <c r="N8">
        <f t="shared" si="0"/>
        <v>0.80628272251308897</v>
      </c>
      <c r="O8">
        <f t="shared" si="1"/>
        <v>1.052475920701025</v>
      </c>
      <c r="Q8" s="1"/>
      <c r="R8" s="1" t="s">
        <v>12</v>
      </c>
      <c r="S8" s="1" t="s">
        <v>10</v>
      </c>
      <c r="T8" s="1">
        <v>1.052475920701025</v>
      </c>
    </row>
    <row r="9" spans="1:20" x14ac:dyDescent="0.2">
      <c r="C9" t="s">
        <v>10</v>
      </c>
      <c r="D9" t="s">
        <v>27</v>
      </c>
      <c r="E9">
        <v>800</v>
      </c>
      <c r="F9">
        <v>78</v>
      </c>
      <c r="G9">
        <v>1420</v>
      </c>
      <c r="I9" t="s">
        <v>27</v>
      </c>
      <c r="J9">
        <v>700</v>
      </c>
      <c r="K9">
        <v>90</v>
      </c>
      <c r="L9">
        <v>1700</v>
      </c>
      <c r="N9">
        <f t="shared" si="0"/>
        <v>0.83529411764705885</v>
      </c>
      <c r="O9">
        <f t="shared" si="1"/>
        <v>1.0903457571143318</v>
      </c>
      <c r="Q9" s="1"/>
      <c r="R9" s="1"/>
      <c r="S9" s="1" t="s">
        <v>10</v>
      </c>
      <c r="T9" s="1">
        <v>1.0903457571143318</v>
      </c>
    </row>
    <row r="10" spans="1:20" x14ac:dyDescent="0.2">
      <c r="C10" t="s">
        <v>10</v>
      </c>
      <c r="D10" t="s">
        <v>27</v>
      </c>
      <c r="E10">
        <v>800</v>
      </c>
      <c r="F10">
        <v>79</v>
      </c>
      <c r="G10">
        <v>1340</v>
      </c>
      <c r="I10" t="s">
        <v>27</v>
      </c>
      <c r="J10">
        <v>700</v>
      </c>
      <c r="K10">
        <v>91</v>
      </c>
      <c r="L10">
        <v>1630</v>
      </c>
      <c r="N10">
        <f t="shared" si="0"/>
        <v>0.82208588957055218</v>
      </c>
      <c r="O10">
        <f t="shared" si="1"/>
        <v>1.0731044822891418</v>
      </c>
      <c r="Q10" s="1"/>
      <c r="R10" s="1"/>
      <c r="S10" s="1" t="s">
        <v>10</v>
      </c>
      <c r="T10" s="1">
        <v>1.0731044822891418</v>
      </c>
    </row>
    <row r="11" spans="1:20" x14ac:dyDescent="0.2">
      <c r="C11" t="s">
        <v>11</v>
      </c>
      <c r="D11" t="s">
        <v>27</v>
      </c>
      <c r="E11">
        <v>800</v>
      </c>
      <c r="F11">
        <v>80</v>
      </c>
      <c r="G11">
        <v>180</v>
      </c>
      <c r="I11" t="s">
        <v>27</v>
      </c>
      <c r="J11">
        <v>700</v>
      </c>
      <c r="K11">
        <v>92</v>
      </c>
      <c r="L11">
        <v>1810</v>
      </c>
      <c r="N11">
        <f t="shared" si="0"/>
        <v>9.9447513812154692E-2</v>
      </c>
      <c r="O11">
        <f t="shared" si="1"/>
        <v>0.1298131669430338</v>
      </c>
      <c r="Q11" s="1"/>
      <c r="R11" s="1"/>
      <c r="S11" s="1" t="s">
        <v>11</v>
      </c>
      <c r="T11" s="1">
        <v>0.1298131669430338</v>
      </c>
    </row>
    <row r="12" spans="1:20" x14ac:dyDescent="0.2">
      <c r="B12" t="s">
        <v>13</v>
      </c>
      <c r="C12" t="s">
        <v>10</v>
      </c>
      <c r="D12" t="s">
        <v>27</v>
      </c>
      <c r="E12">
        <v>800</v>
      </c>
      <c r="F12">
        <v>81</v>
      </c>
      <c r="G12">
        <v>1440</v>
      </c>
      <c r="I12" t="s">
        <v>27</v>
      </c>
      <c r="J12">
        <v>700</v>
      </c>
      <c r="K12">
        <v>93</v>
      </c>
      <c r="L12">
        <v>1540</v>
      </c>
      <c r="N12">
        <f t="shared" si="0"/>
        <v>0.93506493506493504</v>
      </c>
      <c r="O12">
        <f t="shared" si="1"/>
        <v>1.2205809463215127</v>
      </c>
      <c r="Q12" s="1"/>
      <c r="R12" s="1" t="s">
        <v>13</v>
      </c>
      <c r="S12" s="1" t="s">
        <v>10</v>
      </c>
      <c r="T12" s="1">
        <v>1.2205809463215127</v>
      </c>
    </row>
    <row r="13" spans="1:20" x14ac:dyDescent="0.2">
      <c r="C13" t="s">
        <v>10</v>
      </c>
      <c r="D13" t="s">
        <v>27</v>
      </c>
      <c r="E13">
        <v>800</v>
      </c>
      <c r="F13">
        <v>82</v>
      </c>
      <c r="G13">
        <v>1620</v>
      </c>
      <c r="I13" t="s">
        <v>27</v>
      </c>
      <c r="J13">
        <v>700</v>
      </c>
      <c r="K13">
        <v>94</v>
      </c>
      <c r="L13">
        <v>1810</v>
      </c>
      <c r="N13">
        <f t="shared" si="0"/>
        <v>0.89502762430939231</v>
      </c>
      <c r="O13">
        <f t="shared" si="1"/>
        <v>1.1683185024873044</v>
      </c>
      <c r="Q13" s="1"/>
      <c r="R13" s="1"/>
      <c r="S13" s="1" t="s">
        <v>10</v>
      </c>
      <c r="T13" s="1">
        <v>1.1683185024873044</v>
      </c>
    </row>
    <row r="14" spans="1:20" x14ac:dyDescent="0.2">
      <c r="C14" t="s">
        <v>10</v>
      </c>
      <c r="D14" t="s">
        <v>27</v>
      </c>
      <c r="E14">
        <v>800</v>
      </c>
      <c r="F14">
        <v>83</v>
      </c>
      <c r="G14">
        <v>1530</v>
      </c>
      <c r="I14" t="s">
        <v>27</v>
      </c>
      <c r="J14">
        <v>700</v>
      </c>
      <c r="K14">
        <v>95</v>
      </c>
      <c r="L14">
        <v>1700</v>
      </c>
      <c r="N14">
        <f t="shared" si="0"/>
        <v>0.9</v>
      </c>
      <c r="O14">
        <f t="shared" si="1"/>
        <v>1.174809160834456</v>
      </c>
      <c r="Q14" s="1"/>
      <c r="R14" s="1"/>
      <c r="S14" s="1" t="s">
        <v>10</v>
      </c>
      <c r="T14" s="1">
        <v>1.174809160834456</v>
      </c>
    </row>
    <row r="15" spans="1:20" x14ac:dyDescent="0.2">
      <c r="C15" t="s">
        <v>11</v>
      </c>
      <c r="D15" t="s">
        <v>27</v>
      </c>
      <c r="E15">
        <v>800</v>
      </c>
      <c r="F15">
        <v>84</v>
      </c>
      <c r="G15">
        <v>175</v>
      </c>
      <c r="I15" t="s">
        <v>27</v>
      </c>
      <c r="J15">
        <v>700</v>
      </c>
      <c r="K15">
        <v>96</v>
      </c>
      <c r="L15">
        <v>1680</v>
      </c>
      <c r="N15">
        <f t="shared" si="0"/>
        <v>0.10416666666666667</v>
      </c>
      <c r="O15">
        <f t="shared" si="1"/>
        <v>0.13597328250398796</v>
      </c>
      <c r="Q15" s="1"/>
      <c r="R15" s="1"/>
      <c r="S15" s="1" t="s">
        <v>11</v>
      </c>
      <c r="T15" s="1">
        <v>0.13597328250398796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12F73-DB57-7949-896C-765EA4BF2952}">
  <dimension ref="A2:AM33"/>
  <sheetViews>
    <sheetView tabSelected="1" topLeftCell="U1" workbookViewId="0">
      <selection activeCell="AF17" sqref="AF17"/>
    </sheetView>
  </sheetViews>
  <sheetFormatPr baseColWidth="10" defaultRowHeight="16" x14ac:dyDescent="0.2"/>
  <cols>
    <col min="7" max="7" width="10.83203125" style="3"/>
    <col min="14" max="14" width="14.33203125" customWidth="1"/>
    <col min="15" max="15" width="10.1640625" customWidth="1"/>
  </cols>
  <sheetData>
    <row r="2" spans="1:39" x14ac:dyDescent="0.2">
      <c r="A2" t="s">
        <v>15</v>
      </c>
      <c r="G2" s="3" t="s">
        <v>4</v>
      </c>
      <c r="L2" t="s">
        <v>5</v>
      </c>
      <c r="Q2" t="s">
        <v>6</v>
      </c>
      <c r="S2" t="s">
        <v>19</v>
      </c>
      <c r="T2" t="s">
        <v>20</v>
      </c>
      <c r="V2" t="s">
        <v>18</v>
      </c>
      <c r="W2" t="s">
        <v>20</v>
      </c>
      <c r="AC2" t="s">
        <v>18</v>
      </c>
      <c r="AD2" s="3" t="s">
        <v>18</v>
      </c>
      <c r="AG2" t="s">
        <v>19</v>
      </c>
      <c r="AH2" s="3" t="s">
        <v>19</v>
      </c>
      <c r="AK2" s="3"/>
      <c r="AM2" s="3"/>
    </row>
    <row r="3" spans="1:39" x14ac:dyDescent="0.2">
      <c r="A3" t="s">
        <v>17</v>
      </c>
      <c r="B3" t="s">
        <v>7</v>
      </c>
      <c r="C3" t="s">
        <v>8</v>
      </c>
      <c r="D3" t="s">
        <v>0</v>
      </c>
      <c r="E3" t="s">
        <v>1</v>
      </c>
      <c r="F3" t="s">
        <v>2</v>
      </c>
      <c r="G3" s="3" t="s">
        <v>3</v>
      </c>
      <c r="N3" t="s">
        <v>0</v>
      </c>
      <c r="O3" t="s">
        <v>1</v>
      </c>
      <c r="P3" t="s">
        <v>2</v>
      </c>
      <c r="Q3" t="s">
        <v>3</v>
      </c>
      <c r="Z3" s="1" t="s">
        <v>17</v>
      </c>
      <c r="AA3" s="1" t="s">
        <v>7</v>
      </c>
      <c r="AB3" s="1" t="s">
        <v>8</v>
      </c>
      <c r="AC3" t="s">
        <v>15</v>
      </c>
      <c r="AD3" t="s">
        <v>16</v>
      </c>
      <c r="AE3" s="2" t="s">
        <v>29</v>
      </c>
      <c r="AG3" t="s">
        <v>15</v>
      </c>
      <c r="AH3" t="s">
        <v>16</v>
      </c>
      <c r="AI3" s="2" t="s">
        <v>29</v>
      </c>
    </row>
    <row r="4" spans="1:39" x14ac:dyDescent="0.2">
      <c r="A4" t="s">
        <v>14</v>
      </c>
      <c r="B4" t="s">
        <v>9</v>
      </c>
      <c r="C4" t="s">
        <v>10</v>
      </c>
      <c r="D4" t="s">
        <v>27</v>
      </c>
      <c r="E4">
        <v>800</v>
      </c>
      <c r="F4">
        <v>37</v>
      </c>
      <c r="G4" s="3">
        <v>790</v>
      </c>
      <c r="I4" t="s">
        <v>27</v>
      </c>
      <c r="J4">
        <v>800</v>
      </c>
      <c r="K4">
        <v>25</v>
      </c>
      <c r="L4">
        <v>1110</v>
      </c>
      <c r="N4" t="s">
        <v>27</v>
      </c>
      <c r="O4">
        <v>700</v>
      </c>
      <c r="P4">
        <v>97</v>
      </c>
      <c r="Q4">
        <v>1620</v>
      </c>
      <c r="S4">
        <f>G4/Q4</f>
        <v>0.48765432098765432</v>
      </c>
      <c r="T4">
        <f>S4/0.48765432</f>
        <v>1.0000000020253166</v>
      </c>
      <c r="V4">
        <f>G4/L4</f>
        <v>0.71171171171171166</v>
      </c>
      <c r="W4">
        <f>V4/0.711711711</f>
        <v>1.0000000009999999</v>
      </c>
      <c r="Z4" s="1" t="s">
        <v>14</v>
      </c>
      <c r="AA4" s="1" t="s">
        <v>9</v>
      </c>
      <c r="AB4" s="1" t="s">
        <v>10</v>
      </c>
      <c r="AC4">
        <v>1.0000000009999999</v>
      </c>
      <c r="AD4">
        <v>1.0000000002170768</v>
      </c>
      <c r="AE4" s="1">
        <f>AVERAGE(AC4:AD4)</f>
        <v>1.0000000006085383</v>
      </c>
      <c r="AG4">
        <v>1.0000000020253166</v>
      </c>
      <c r="AH4">
        <v>0.99999999536903017</v>
      </c>
      <c r="AI4" s="1">
        <f>AVERAGE(AG4:AH4)</f>
        <v>0.99999999869717338</v>
      </c>
    </row>
    <row r="5" spans="1:39" x14ac:dyDescent="0.2">
      <c r="C5" t="s">
        <v>10</v>
      </c>
      <c r="D5" t="s">
        <v>27</v>
      </c>
      <c r="E5">
        <v>800</v>
      </c>
      <c r="F5">
        <v>38</v>
      </c>
      <c r="G5" s="3">
        <v>837</v>
      </c>
      <c r="I5" t="s">
        <v>27</v>
      </c>
      <c r="J5">
        <v>800</v>
      </c>
      <c r="K5">
        <v>26</v>
      </c>
      <c r="L5">
        <v>1260</v>
      </c>
      <c r="N5" t="s">
        <v>27</v>
      </c>
      <c r="O5">
        <v>700</v>
      </c>
      <c r="P5">
        <v>98</v>
      </c>
      <c r="Q5">
        <v>2020</v>
      </c>
      <c r="S5">
        <f t="shared" ref="S5:S15" si="0">G5/Q5</f>
        <v>0.41435643564356434</v>
      </c>
      <c r="T5">
        <f t="shared" ref="T5:T15" si="1">S5/0.48765432</f>
        <v>0.84969294569883924</v>
      </c>
      <c r="V5">
        <f t="shared" ref="V5:V15" si="2">G5/L5</f>
        <v>0.66428571428571426</v>
      </c>
      <c r="W5">
        <f t="shared" ref="W5:W15" si="3">V5/0.711711711</f>
        <v>0.93336347290443034</v>
      </c>
      <c r="Z5" s="1"/>
      <c r="AA5" s="1"/>
      <c r="AB5" s="1" t="s">
        <v>10</v>
      </c>
      <c r="AC5">
        <v>0.93336347290443034</v>
      </c>
      <c r="AD5">
        <v>1.1325830891393855</v>
      </c>
      <c r="AE5" s="1">
        <f t="shared" ref="AE5:AE15" si="4">AVERAGE(AC5:AD5)</f>
        <v>1.0329732810219079</v>
      </c>
      <c r="AG5">
        <v>0.84969294569883924</v>
      </c>
      <c r="AH5">
        <v>1.0079985872669053</v>
      </c>
      <c r="AI5" s="1">
        <f t="shared" ref="AI5:AI15" si="5">AVERAGE(AG5:AH5)</f>
        <v>0.9288457664828722</v>
      </c>
    </row>
    <row r="6" spans="1:39" x14ac:dyDescent="0.2">
      <c r="C6" t="s">
        <v>10</v>
      </c>
      <c r="D6" t="s">
        <v>27</v>
      </c>
      <c r="E6">
        <v>800</v>
      </c>
      <c r="F6">
        <v>39</v>
      </c>
      <c r="G6" s="3">
        <v>893</v>
      </c>
      <c r="I6" t="s">
        <v>27</v>
      </c>
      <c r="J6">
        <v>800</v>
      </c>
      <c r="K6">
        <v>27</v>
      </c>
      <c r="L6">
        <v>1110</v>
      </c>
      <c r="N6" t="s">
        <v>27</v>
      </c>
      <c r="O6">
        <v>700</v>
      </c>
      <c r="P6">
        <v>99</v>
      </c>
      <c r="Q6">
        <v>2190</v>
      </c>
      <c r="S6">
        <f t="shared" si="0"/>
        <v>0.4077625570776256</v>
      </c>
      <c r="T6">
        <f t="shared" si="1"/>
        <v>0.83617132127041471</v>
      </c>
      <c r="V6">
        <f t="shared" si="2"/>
        <v>0.8045045045045045</v>
      </c>
      <c r="W6">
        <f t="shared" si="3"/>
        <v>1.1303797479658229</v>
      </c>
      <c r="Z6" s="1"/>
      <c r="AA6" s="1"/>
      <c r="AB6" s="1" t="s">
        <v>10</v>
      </c>
      <c r="AC6">
        <v>1.1303797479658229</v>
      </c>
      <c r="AD6">
        <v>1.1051841134413891</v>
      </c>
      <c r="AE6" s="1">
        <f t="shared" si="4"/>
        <v>1.1177819307036061</v>
      </c>
      <c r="AG6">
        <v>0.83617132127041471</v>
      </c>
      <c r="AH6">
        <v>0.95908905333295313</v>
      </c>
      <c r="AI6" s="1">
        <f t="shared" si="5"/>
        <v>0.89763018730168387</v>
      </c>
    </row>
    <row r="7" spans="1:39" x14ac:dyDescent="0.2">
      <c r="C7" t="s">
        <v>11</v>
      </c>
      <c r="D7" t="s">
        <v>27</v>
      </c>
      <c r="E7">
        <v>800</v>
      </c>
      <c r="F7">
        <v>40</v>
      </c>
      <c r="G7" s="3">
        <v>933</v>
      </c>
      <c r="I7" t="s">
        <v>27</v>
      </c>
      <c r="J7">
        <v>800</v>
      </c>
      <c r="K7">
        <v>28</v>
      </c>
      <c r="L7">
        <v>1200</v>
      </c>
      <c r="N7" t="s">
        <v>27</v>
      </c>
      <c r="O7">
        <v>700</v>
      </c>
      <c r="P7">
        <v>100</v>
      </c>
      <c r="Q7">
        <v>2050</v>
      </c>
      <c r="S7">
        <f t="shared" si="0"/>
        <v>0.45512195121951221</v>
      </c>
      <c r="T7">
        <f t="shared" si="1"/>
        <v>0.93328805375806423</v>
      </c>
      <c r="V7">
        <f t="shared" si="2"/>
        <v>0.77749999999999997</v>
      </c>
      <c r="W7">
        <f t="shared" si="3"/>
        <v>1.0924367099531962</v>
      </c>
      <c r="Z7" s="1"/>
      <c r="AA7" s="1"/>
      <c r="AB7" s="1" t="s">
        <v>11</v>
      </c>
      <c r="AC7">
        <v>1.0924367099531962</v>
      </c>
      <c r="AD7">
        <v>1.1015475097521195</v>
      </c>
      <c r="AE7" s="1">
        <f t="shared" si="4"/>
        <v>1.0969921098526578</v>
      </c>
      <c r="AG7">
        <v>0.93328805375806423</v>
      </c>
      <c r="AH7">
        <v>0.99142029724874614</v>
      </c>
      <c r="AI7" s="1">
        <f t="shared" si="5"/>
        <v>0.96235417550340518</v>
      </c>
    </row>
    <row r="8" spans="1:39" x14ac:dyDescent="0.2">
      <c r="B8" t="s">
        <v>12</v>
      </c>
      <c r="C8" t="s">
        <v>10</v>
      </c>
      <c r="D8" t="s">
        <v>27</v>
      </c>
      <c r="E8">
        <v>800</v>
      </c>
      <c r="F8">
        <v>41</v>
      </c>
      <c r="G8" s="3">
        <v>901</v>
      </c>
      <c r="I8" t="s">
        <v>27</v>
      </c>
      <c r="J8">
        <v>800</v>
      </c>
      <c r="K8">
        <v>29</v>
      </c>
      <c r="L8">
        <v>1130</v>
      </c>
      <c r="N8" t="s">
        <v>27</v>
      </c>
      <c r="O8">
        <v>700</v>
      </c>
      <c r="P8">
        <v>101</v>
      </c>
      <c r="Q8">
        <v>1900</v>
      </c>
      <c r="S8">
        <f t="shared" si="0"/>
        <v>0.47421052631578947</v>
      </c>
      <c r="T8">
        <f t="shared" si="1"/>
        <v>0.9724317141613541</v>
      </c>
      <c r="V8">
        <f t="shared" si="2"/>
        <v>0.79734513274336283</v>
      </c>
      <c r="W8">
        <f t="shared" si="3"/>
        <v>1.1203203775065644</v>
      </c>
      <c r="Z8" s="1"/>
      <c r="AA8" s="1" t="s">
        <v>12</v>
      </c>
      <c r="AB8" s="1" t="s">
        <v>10</v>
      </c>
      <c r="AC8">
        <v>1.1203203775065644</v>
      </c>
      <c r="AD8">
        <v>1.0889837989021656</v>
      </c>
      <c r="AE8" s="1">
        <f t="shared" si="4"/>
        <v>1.1046520882043649</v>
      </c>
      <c r="AG8">
        <v>0.9724317141613541</v>
      </c>
      <c r="AH8">
        <v>1.0270828978692044</v>
      </c>
      <c r="AI8" s="1">
        <f t="shared" si="5"/>
        <v>0.99975730601527923</v>
      </c>
    </row>
    <row r="9" spans="1:39" x14ac:dyDescent="0.2">
      <c r="C9" t="s">
        <v>10</v>
      </c>
      <c r="D9" t="s">
        <v>27</v>
      </c>
      <c r="E9">
        <v>800</v>
      </c>
      <c r="F9">
        <v>42</v>
      </c>
      <c r="G9" s="3">
        <v>927</v>
      </c>
      <c r="I9" t="s">
        <v>27</v>
      </c>
      <c r="J9">
        <v>800</v>
      </c>
      <c r="K9">
        <v>30</v>
      </c>
      <c r="L9">
        <v>965</v>
      </c>
      <c r="N9" t="s">
        <v>27</v>
      </c>
      <c r="O9">
        <v>700</v>
      </c>
      <c r="P9">
        <v>102</v>
      </c>
      <c r="Q9">
        <v>1630</v>
      </c>
      <c r="S9">
        <f t="shared" si="0"/>
        <v>0.56871165644171784</v>
      </c>
      <c r="T9">
        <f t="shared" si="1"/>
        <v>1.1662188421538393</v>
      </c>
      <c r="V9">
        <f t="shared" si="2"/>
        <v>0.96062176165803104</v>
      </c>
      <c r="W9">
        <f t="shared" si="3"/>
        <v>1.3497343753249427</v>
      </c>
      <c r="Z9" s="1"/>
      <c r="AA9" s="1"/>
      <c r="AB9" s="1" t="s">
        <v>10</v>
      </c>
      <c r="AC9">
        <v>1.3497343753249427</v>
      </c>
      <c r="AD9">
        <v>1.3104615280162373</v>
      </c>
      <c r="AE9" s="1">
        <f t="shared" si="4"/>
        <v>1.33009795167059</v>
      </c>
      <c r="AG9">
        <v>1.1662188421538393</v>
      </c>
      <c r="AH9">
        <v>1.4356242964524242</v>
      </c>
      <c r="AI9" s="1">
        <f t="shared" si="5"/>
        <v>1.3009215693031317</v>
      </c>
    </row>
    <row r="10" spans="1:39" x14ac:dyDescent="0.2">
      <c r="C10" t="s">
        <v>10</v>
      </c>
      <c r="D10" t="s">
        <v>27</v>
      </c>
      <c r="E10">
        <v>800</v>
      </c>
      <c r="F10">
        <v>43</v>
      </c>
      <c r="G10" s="3">
        <v>942</v>
      </c>
      <c r="I10" t="s">
        <v>27</v>
      </c>
      <c r="J10">
        <v>800</v>
      </c>
      <c r="K10">
        <v>31</v>
      </c>
      <c r="L10">
        <v>850</v>
      </c>
      <c r="N10" t="s">
        <v>27</v>
      </c>
      <c r="O10">
        <v>700</v>
      </c>
      <c r="P10">
        <v>103</v>
      </c>
      <c r="Q10">
        <v>1560</v>
      </c>
      <c r="S10">
        <f t="shared" si="0"/>
        <v>0.60384615384615381</v>
      </c>
      <c r="T10">
        <f t="shared" si="1"/>
        <v>1.2382667990025267</v>
      </c>
      <c r="V10">
        <f t="shared" si="2"/>
        <v>1.108235294117647</v>
      </c>
      <c r="W10">
        <f t="shared" si="3"/>
        <v>1.557140731266746</v>
      </c>
      <c r="Z10" s="1"/>
      <c r="AA10" s="1"/>
      <c r="AB10" s="1" t="s">
        <v>10</v>
      </c>
      <c r="AC10">
        <v>1.557140731266746</v>
      </c>
      <c r="AD10">
        <v>1.437148535598525</v>
      </c>
      <c r="AE10" s="1">
        <f t="shared" si="4"/>
        <v>1.4971446334326355</v>
      </c>
      <c r="AG10">
        <v>1.2382667990025267</v>
      </c>
      <c r="AH10">
        <v>1.4201640069302583</v>
      </c>
      <c r="AI10" s="1">
        <f t="shared" si="5"/>
        <v>1.3292154029663925</v>
      </c>
    </row>
    <row r="11" spans="1:39" x14ac:dyDescent="0.2">
      <c r="C11" t="s">
        <v>11</v>
      </c>
      <c r="D11" t="s">
        <v>27</v>
      </c>
      <c r="E11">
        <v>800</v>
      </c>
      <c r="F11">
        <v>44</v>
      </c>
      <c r="G11" s="3">
        <v>945</v>
      </c>
      <c r="I11" t="s">
        <v>27</v>
      </c>
      <c r="J11">
        <v>800</v>
      </c>
      <c r="K11">
        <v>32</v>
      </c>
      <c r="L11">
        <v>900</v>
      </c>
      <c r="N11" t="s">
        <v>27</v>
      </c>
      <c r="O11">
        <v>700</v>
      </c>
      <c r="P11">
        <v>104</v>
      </c>
      <c r="Q11">
        <v>1700</v>
      </c>
      <c r="S11">
        <f t="shared" si="0"/>
        <v>0.55588235294117649</v>
      </c>
      <c r="T11">
        <f t="shared" si="1"/>
        <v>1.139910650112105</v>
      </c>
      <c r="V11">
        <f t="shared" si="2"/>
        <v>1.05</v>
      </c>
      <c r="W11">
        <f t="shared" si="3"/>
        <v>1.4753164571715192</v>
      </c>
      <c r="Z11" s="1"/>
      <c r="AA11" s="1"/>
      <c r="AB11" s="1" t="s">
        <v>11</v>
      </c>
      <c r="AC11">
        <v>1.4753164571715192</v>
      </c>
      <c r="AD11">
        <v>1.3403927664634401</v>
      </c>
      <c r="AE11" s="1">
        <f t="shared" si="4"/>
        <v>1.4078546118174797</v>
      </c>
      <c r="AG11">
        <v>1.139910650112105</v>
      </c>
      <c r="AH11">
        <v>1.4423540695385435</v>
      </c>
      <c r="AI11" s="1">
        <f t="shared" si="5"/>
        <v>1.2911323598253244</v>
      </c>
    </row>
    <row r="12" spans="1:39" x14ac:dyDescent="0.2">
      <c r="B12" t="s">
        <v>13</v>
      </c>
      <c r="C12" t="s">
        <v>10</v>
      </c>
      <c r="D12" t="s">
        <v>27</v>
      </c>
      <c r="E12">
        <v>800</v>
      </c>
      <c r="F12">
        <v>45</v>
      </c>
      <c r="G12" s="3">
        <v>1050</v>
      </c>
      <c r="I12" t="s">
        <v>27</v>
      </c>
      <c r="J12">
        <v>800</v>
      </c>
      <c r="K12">
        <v>33</v>
      </c>
      <c r="L12">
        <v>1190</v>
      </c>
      <c r="N12" t="s">
        <v>27</v>
      </c>
      <c r="O12">
        <v>700</v>
      </c>
      <c r="P12">
        <v>105</v>
      </c>
      <c r="Q12">
        <v>1770</v>
      </c>
      <c r="S12">
        <f t="shared" si="0"/>
        <v>0.59322033898305082</v>
      </c>
      <c r="T12">
        <f t="shared" si="1"/>
        <v>1.2164771532897543</v>
      </c>
      <c r="V12">
        <f t="shared" si="2"/>
        <v>0.88235294117647056</v>
      </c>
      <c r="W12">
        <f t="shared" si="3"/>
        <v>1.2397617287155622</v>
      </c>
      <c r="Z12" s="1"/>
      <c r="AA12" s="1" t="s">
        <v>13</v>
      </c>
      <c r="AB12" s="1" t="s">
        <v>10</v>
      </c>
      <c r="AC12">
        <v>1.2397617287155622</v>
      </c>
      <c r="AD12">
        <v>1.244079216429367</v>
      </c>
      <c r="AE12" s="1">
        <f t="shared" si="4"/>
        <v>1.2419204725724646</v>
      </c>
      <c r="AG12">
        <v>1.2164771532897543</v>
      </c>
      <c r="AH12">
        <v>1.4140090990535075</v>
      </c>
      <c r="AI12" s="1">
        <f t="shared" si="5"/>
        <v>1.3152431261716309</v>
      </c>
    </row>
    <row r="13" spans="1:39" x14ac:dyDescent="0.2">
      <c r="C13" t="s">
        <v>10</v>
      </c>
      <c r="D13" t="s">
        <v>27</v>
      </c>
      <c r="E13">
        <v>800</v>
      </c>
      <c r="F13">
        <v>46</v>
      </c>
      <c r="G13" s="3">
        <v>1100</v>
      </c>
      <c r="I13" t="s">
        <v>27</v>
      </c>
      <c r="J13">
        <v>800</v>
      </c>
      <c r="K13">
        <v>34</v>
      </c>
      <c r="L13">
        <v>1030</v>
      </c>
      <c r="N13" t="s">
        <v>27</v>
      </c>
      <c r="O13">
        <v>700</v>
      </c>
      <c r="P13">
        <v>106</v>
      </c>
      <c r="Q13">
        <v>1700</v>
      </c>
      <c r="S13">
        <f t="shared" si="0"/>
        <v>0.6470588235294118</v>
      </c>
      <c r="T13">
        <f t="shared" si="1"/>
        <v>1.3268801218236144</v>
      </c>
      <c r="V13">
        <f t="shared" si="2"/>
        <v>1.0679611650485437</v>
      </c>
      <c r="W13">
        <f t="shared" si="3"/>
        <v>1.5005530308725574</v>
      </c>
      <c r="Z13" s="1"/>
      <c r="AA13" s="1"/>
      <c r="AB13" s="1" t="s">
        <v>10</v>
      </c>
      <c r="AC13">
        <v>1.5005530308725574</v>
      </c>
      <c r="AD13">
        <v>1.3155906232875172</v>
      </c>
      <c r="AE13" s="1">
        <f t="shared" si="4"/>
        <v>1.4080718270800374</v>
      </c>
      <c r="AG13">
        <v>1.3268801218236144</v>
      </c>
      <c r="AH13">
        <v>1.2619747262503349</v>
      </c>
      <c r="AI13" s="1">
        <f t="shared" si="5"/>
        <v>1.2944274240369746</v>
      </c>
    </row>
    <row r="14" spans="1:39" x14ac:dyDescent="0.2">
      <c r="C14" t="s">
        <v>10</v>
      </c>
      <c r="D14" t="s">
        <v>27</v>
      </c>
      <c r="E14">
        <v>800</v>
      </c>
      <c r="F14">
        <v>47</v>
      </c>
      <c r="G14" s="3">
        <v>1020</v>
      </c>
      <c r="I14" t="s">
        <v>27</v>
      </c>
      <c r="J14">
        <v>800</v>
      </c>
      <c r="K14">
        <v>35</v>
      </c>
      <c r="L14">
        <v>1150</v>
      </c>
      <c r="N14" t="s">
        <v>27</v>
      </c>
      <c r="O14">
        <v>700</v>
      </c>
      <c r="P14">
        <v>107</v>
      </c>
      <c r="Q14">
        <v>1940</v>
      </c>
      <c r="S14">
        <f t="shared" si="0"/>
        <v>0.52577319587628868</v>
      </c>
      <c r="T14">
        <f t="shared" si="1"/>
        <v>1.0781678215755142</v>
      </c>
      <c r="V14">
        <f t="shared" si="2"/>
        <v>0.88695652173913042</v>
      </c>
      <c r="W14">
        <f t="shared" si="3"/>
        <v>1.2462300507784261</v>
      </c>
      <c r="Z14" s="1"/>
      <c r="AA14" s="1"/>
      <c r="AB14" s="1" t="s">
        <v>10</v>
      </c>
      <c r="AC14">
        <v>1.2462300507784261</v>
      </c>
      <c r="AD14">
        <v>1.1828134214927586</v>
      </c>
      <c r="AE14" s="1">
        <f t="shared" si="4"/>
        <v>1.2145217361355924</v>
      </c>
      <c r="AG14">
        <v>1.0781678215755142</v>
      </c>
      <c r="AH14">
        <v>1.3622641084689047</v>
      </c>
      <c r="AI14" s="1">
        <f t="shared" si="5"/>
        <v>1.2202159650222093</v>
      </c>
    </row>
    <row r="15" spans="1:39" x14ac:dyDescent="0.2">
      <c r="C15" t="s">
        <v>11</v>
      </c>
      <c r="D15" t="s">
        <v>27</v>
      </c>
      <c r="E15">
        <v>800</v>
      </c>
      <c r="F15">
        <v>48</v>
      </c>
      <c r="G15" s="3">
        <v>1020</v>
      </c>
      <c r="I15" t="s">
        <v>27</v>
      </c>
      <c r="J15">
        <v>800</v>
      </c>
      <c r="K15">
        <v>36</v>
      </c>
      <c r="L15">
        <v>1070</v>
      </c>
      <c r="N15" t="s">
        <v>27</v>
      </c>
      <c r="O15">
        <v>700</v>
      </c>
      <c r="P15">
        <v>108</v>
      </c>
      <c r="Q15">
        <v>1770</v>
      </c>
      <c r="S15">
        <f t="shared" si="0"/>
        <v>0.57627118644067798</v>
      </c>
      <c r="T15">
        <f t="shared" si="1"/>
        <v>1.1817206631957613</v>
      </c>
      <c r="V15">
        <f t="shared" si="2"/>
        <v>0.95327102803738317</v>
      </c>
      <c r="W15">
        <f t="shared" si="3"/>
        <v>1.3394061293412991</v>
      </c>
      <c r="Z15" s="1"/>
      <c r="AA15" s="1"/>
      <c r="AB15" s="1" t="s">
        <v>11</v>
      </c>
      <c r="AC15">
        <v>1.3394061293412991</v>
      </c>
      <c r="AD15">
        <v>1.1806902997290192</v>
      </c>
      <c r="AE15" s="1">
        <f t="shared" si="4"/>
        <v>1.2600482145351593</v>
      </c>
      <c r="AG15">
        <v>1.1817206631957613</v>
      </c>
      <c r="AH15">
        <v>1.2576367916101145</v>
      </c>
      <c r="AI15" s="1">
        <f t="shared" si="5"/>
        <v>1.2196787274029379</v>
      </c>
    </row>
    <row r="16" spans="1:39" x14ac:dyDescent="0.2">
      <c r="Z16" s="3"/>
      <c r="AA16" s="3"/>
      <c r="AB16" s="3"/>
      <c r="AE16" s="3"/>
      <c r="AI16" s="3"/>
    </row>
    <row r="17" spans="1:35" x14ac:dyDescent="0.2">
      <c r="Z17" s="3"/>
      <c r="AA17" s="3"/>
      <c r="AB17" s="3"/>
      <c r="AE17" s="3"/>
      <c r="AI17" s="3"/>
    </row>
    <row r="18" spans="1:35" x14ac:dyDescent="0.2">
      <c r="Z18" s="3"/>
      <c r="AA18" s="3"/>
      <c r="AB18" s="3"/>
      <c r="AE18" s="3"/>
      <c r="AI18" s="3"/>
    </row>
    <row r="19" spans="1:35" x14ac:dyDescent="0.2">
      <c r="Z19" s="3"/>
      <c r="AA19" s="3"/>
      <c r="AB19" s="3"/>
      <c r="AE19" s="3"/>
      <c r="AI19" s="3"/>
    </row>
    <row r="20" spans="1:35" x14ac:dyDescent="0.2">
      <c r="A20" t="s">
        <v>16</v>
      </c>
      <c r="G20" s="3" t="s">
        <v>4</v>
      </c>
      <c r="L20" t="s">
        <v>5</v>
      </c>
      <c r="Q20" t="s">
        <v>6</v>
      </c>
      <c r="S20" t="s">
        <v>19</v>
      </c>
      <c r="T20" t="s">
        <v>20</v>
      </c>
      <c r="V20" t="s">
        <v>18</v>
      </c>
      <c r="W20" t="s">
        <v>20</v>
      </c>
      <c r="Z20" s="3"/>
      <c r="AA20" s="3"/>
      <c r="AB20" s="3"/>
      <c r="AE20" s="3"/>
      <c r="AI20" s="3"/>
    </row>
    <row r="21" spans="1:35" x14ac:dyDescent="0.2">
      <c r="A21" t="s">
        <v>17</v>
      </c>
      <c r="B21" t="s">
        <v>7</v>
      </c>
      <c r="C21" t="s">
        <v>8</v>
      </c>
      <c r="D21" t="s">
        <v>0</v>
      </c>
      <c r="E21" t="s">
        <v>1</v>
      </c>
      <c r="F21" t="s">
        <v>2</v>
      </c>
      <c r="G21" s="3" t="s">
        <v>3</v>
      </c>
      <c r="Z21" s="3"/>
      <c r="AA21" s="3"/>
      <c r="AB21" s="3"/>
      <c r="AE21" s="3"/>
      <c r="AI21" s="3"/>
    </row>
    <row r="22" spans="1:35" x14ac:dyDescent="0.2">
      <c r="A22" t="s">
        <v>14</v>
      </c>
      <c r="B22" t="s">
        <v>9</v>
      </c>
      <c r="C22" t="s">
        <v>10</v>
      </c>
      <c r="D22" t="s">
        <v>27</v>
      </c>
      <c r="E22">
        <v>800</v>
      </c>
      <c r="F22">
        <v>61</v>
      </c>
      <c r="G22" s="3">
        <v>691</v>
      </c>
      <c r="I22" t="s">
        <v>27</v>
      </c>
      <c r="J22">
        <v>800</v>
      </c>
      <c r="K22">
        <v>49</v>
      </c>
      <c r="L22">
        <v>857</v>
      </c>
      <c r="N22" t="s">
        <v>27</v>
      </c>
      <c r="O22">
        <v>700</v>
      </c>
      <c r="P22">
        <v>109</v>
      </c>
      <c r="Q22">
        <v>1380</v>
      </c>
      <c r="S22">
        <f>G22/Q22</f>
        <v>0.50072463768115938</v>
      </c>
      <c r="T22">
        <f>S22/0.50072464</f>
        <v>0.99999999536903017</v>
      </c>
      <c r="V22">
        <f>G22/L22</f>
        <v>0.80630105017502918</v>
      </c>
      <c r="W22">
        <f>V22/0.80630105</f>
        <v>1.0000000002170768</v>
      </c>
      <c r="Z22" s="3"/>
      <c r="AA22" s="3"/>
      <c r="AB22" s="3"/>
      <c r="AE22" s="3"/>
      <c r="AI22" s="3"/>
    </row>
    <row r="23" spans="1:35" x14ac:dyDescent="0.2">
      <c r="C23" t="s">
        <v>10</v>
      </c>
      <c r="D23" t="s">
        <v>27</v>
      </c>
      <c r="E23">
        <v>800</v>
      </c>
      <c r="F23">
        <v>62</v>
      </c>
      <c r="G23" s="3">
        <v>747</v>
      </c>
      <c r="I23" t="s">
        <v>27</v>
      </c>
      <c r="J23">
        <v>800</v>
      </c>
      <c r="K23">
        <v>50</v>
      </c>
      <c r="L23">
        <v>818</v>
      </c>
      <c r="N23" t="s">
        <v>27</v>
      </c>
      <c r="O23">
        <v>700</v>
      </c>
      <c r="P23">
        <v>110</v>
      </c>
      <c r="Q23">
        <v>1480</v>
      </c>
      <c r="S23">
        <f t="shared" ref="S23:S33" si="6">G23/Q23</f>
        <v>0.50472972972972974</v>
      </c>
      <c r="T23">
        <f t="shared" ref="T23:T33" si="7">S23/0.50072464</f>
        <v>1.0079985872669053</v>
      </c>
      <c r="V23">
        <f t="shared" ref="V23:V33" si="8">G23/L23</f>
        <v>0.91320293398533003</v>
      </c>
      <c r="W23">
        <f t="shared" ref="W23:W33" si="9">V23/0.80630105</f>
        <v>1.1325830891393855</v>
      </c>
      <c r="Z23" s="3"/>
      <c r="AA23" s="3"/>
      <c r="AB23" s="3"/>
      <c r="AE23" s="3"/>
      <c r="AI23" s="3"/>
    </row>
    <row r="24" spans="1:35" x14ac:dyDescent="0.2">
      <c r="C24" t="s">
        <v>10</v>
      </c>
      <c r="D24" t="s">
        <v>27</v>
      </c>
      <c r="E24">
        <v>800</v>
      </c>
      <c r="F24">
        <v>63</v>
      </c>
      <c r="G24" s="3">
        <v>802</v>
      </c>
      <c r="I24" t="s">
        <v>27</v>
      </c>
      <c r="J24">
        <v>800</v>
      </c>
      <c r="K24">
        <v>51</v>
      </c>
      <c r="L24">
        <v>900</v>
      </c>
      <c r="N24" t="s">
        <v>27</v>
      </c>
      <c r="O24">
        <v>700</v>
      </c>
      <c r="P24">
        <v>111</v>
      </c>
      <c r="Q24">
        <v>1670</v>
      </c>
      <c r="S24">
        <f t="shared" si="6"/>
        <v>0.48023952095808381</v>
      </c>
      <c r="T24">
        <f t="shared" si="7"/>
        <v>0.95908905333295313</v>
      </c>
      <c r="V24">
        <f t="shared" si="8"/>
        <v>0.89111111111111108</v>
      </c>
      <c r="W24">
        <f t="shared" si="9"/>
        <v>1.1051841134413891</v>
      </c>
      <c r="Z24" s="3"/>
      <c r="AA24" s="3"/>
      <c r="AB24" s="3"/>
      <c r="AE24" s="3"/>
      <c r="AI24" s="3"/>
    </row>
    <row r="25" spans="1:35" x14ac:dyDescent="0.2">
      <c r="C25" t="s">
        <v>11</v>
      </c>
      <c r="D25" t="s">
        <v>27</v>
      </c>
      <c r="E25">
        <v>800</v>
      </c>
      <c r="F25">
        <v>64</v>
      </c>
      <c r="G25" s="3">
        <v>834</v>
      </c>
      <c r="I25" t="s">
        <v>27</v>
      </c>
      <c r="J25">
        <v>800</v>
      </c>
      <c r="K25">
        <v>52</v>
      </c>
      <c r="L25">
        <v>939</v>
      </c>
      <c r="N25" t="s">
        <v>27</v>
      </c>
      <c r="O25">
        <v>700</v>
      </c>
      <c r="P25">
        <v>112</v>
      </c>
      <c r="Q25">
        <v>1680</v>
      </c>
      <c r="S25">
        <f t="shared" si="6"/>
        <v>0.49642857142857144</v>
      </c>
      <c r="T25">
        <f t="shared" si="7"/>
        <v>0.99142029724874614</v>
      </c>
      <c r="V25">
        <f t="shared" si="8"/>
        <v>0.88817891373801916</v>
      </c>
      <c r="W25">
        <f t="shared" si="9"/>
        <v>1.1015475097521195</v>
      </c>
      <c r="Z25" s="3"/>
      <c r="AA25" s="3"/>
      <c r="AB25" s="3"/>
      <c r="AE25" s="3"/>
      <c r="AI25" s="3"/>
    </row>
    <row r="26" spans="1:35" x14ac:dyDescent="0.2">
      <c r="B26" t="s">
        <v>12</v>
      </c>
      <c r="C26" t="s">
        <v>10</v>
      </c>
      <c r="D26" t="s">
        <v>27</v>
      </c>
      <c r="E26">
        <v>800</v>
      </c>
      <c r="F26">
        <v>65</v>
      </c>
      <c r="G26" s="3">
        <v>828</v>
      </c>
      <c r="I26" t="s">
        <v>27</v>
      </c>
      <c r="J26">
        <v>800</v>
      </c>
      <c r="K26">
        <v>53</v>
      </c>
      <c r="L26">
        <v>943</v>
      </c>
      <c r="N26" t="s">
        <v>27</v>
      </c>
      <c r="O26">
        <v>700</v>
      </c>
      <c r="P26">
        <v>113</v>
      </c>
      <c r="Q26">
        <v>1610</v>
      </c>
      <c r="S26">
        <f t="shared" si="6"/>
        <v>0.51428571428571423</v>
      </c>
      <c r="T26">
        <f t="shared" si="7"/>
        <v>1.0270828978692044</v>
      </c>
      <c r="V26">
        <f t="shared" si="8"/>
        <v>0.87804878048780488</v>
      </c>
      <c r="W26">
        <f t="shared" si="9"/>
        <v>1.0889837989021656</v>
      </c>
      <c r="Z26" s="3"/>
      <c r="AA26" s="3"/>
      <c r="AB26" s="3"/>
      <c r="AE26" s="3"/>
      <c r="AI26" s="3"/>
    </row>
    <row r="27" spans="1:35" x14ac:dyDescent="0.2">
      <c r="C27" t="s">
        <v>10</v>
      </c>
      <c r="D27" t="s">
        <v>27</v>
      </c>
      <c r="E27">
        <v>800</v>
      </c>
      <c r="F27">
        <v>66</v>
      </c>
      <c r="G27" s="3">
        <v>877</v>
      </c>
      <c r="I27" t="s">
        <v>27</v>
      </c>
      <c r="J27">
        <v>800</v>
      </c>
      <c r="K27">
        <v>54</v>
      </c>
      <c r="L27">
        <v>830</v>
      </c>
      <c r="N27" t="s">
        <v>27</v>
      </c>
      <c r="O27">
        <v>700</v>
      </c>
      <c r="P27">
        <v>114</v>
      </c>
      <c r="Q27">
        <v>1220</v>
      </c>
      <c r="S27">
        <f t="shared" si="6"/>
        <v>0.7188524590163935</v>
      </c>
      <c r="T27">
        <f t="shared" si="7"/>
        <v>1.4356242964524242</v>
      </c>
      <c r="V27">
        <f t="shared" si="8"/>
        <v>1.0566265060240965</v>
      </c>
      <c r="W27">
        <f t="shared" si="9"/>
        <v>1.3104615280162373</v>
      </c>
      <c r="Z27" s="3"/>
      <c r="AA27" s="3"/>
      <c r="AB27" s="3"/>
      <c r="AE27" s="3"/>
      <c r="AI27" s="3"/>
    </row>
    <row r="28" spans="1:35" x14ac:dyDescent="0.2">
      <c r="C28" t="s">
        <v>10</v>
      </c>
      <c r="D28" t="s">
        <v>27</v>
      </c>
      <c r="E28">
        <v>800</v>
      </c>
      <c r="F28">
        <v>67</v>
      </c>
      <c r="G28" s="3">
        <v>832</v>
      </c>
      <c r="I28" t="s">
        <v>27</v>
      </c>
      <c r="J28">
        <v>800</v>
      </c>
      <c r="K28">
        <v>55</v>
      </c>
      <c r="L28">
        <v>718</v>
      </c>
      <c r="N28" t="s">
        <v>27</v>
      </c>
      <c r="O28">
        <v>700</v>
      </c>
      <c r="P28">
        <v>115</v>
      </c>
      <c r="Q28">
        <v>1170</v>
      </c>
      <c r="S28">
        <f t="shared" si="6"/>
        <v>0.71111111111111114</v>
      </c>
      <c r="T28">
        <f t="shared" si="7"/>
        <v>1.4201640069302583</v>
      </c>
      <c r="V28">
        <f t="shared" si="8"/>
        <v>1.158774373259053</v>
      </c>
      <c r="W28">
        <f t="shared" si="9"/>
        <v>1.437148535598525</v>
      </c>
    </row>
    <row r="29" spans="1:35" x14ac:dyDescent="0.2">
      <c r="C29" t="s">
        <v>11</v>
      </c>
      <c r="D29" t="s">
        <v>27</v>
      </c>
      <c r="E29">
        <v>800</v>
      </c>
      <c r="F29">
        <v>68</v>
      </c>
      <c r="G29" s="3">
        <v>910</v>
      </c>
      <c r="I29" t="s">
        <v>27</v>
      </c>
      <c r="J29">
        <v>800</v>
      </c>
      <c r="K29">
        <v>56</v>
      </c>
      <c r="L29">
        <v>842</v>
      </c>
      <c r="N29" t="s">
        <v>27</v>
      </c>
      <c r="O29">
        <v>700</v>
      </c>
      <c r="P29">
        <v>116</v>
      </c>
      <c r="Q29">
        <v>1260</v>
      </c>
      <c r="S29">
        <f t="shared" si="6"/>
        <v>0.72222222222222221</v>
      </c>
      <c r="T29">
        <f t="shared" si="7"/>
        <v>1.4423540695385435</v>
      </c>
      <c r="V29">
        <f t="shared" si="8"/>
        <v>1.0807600950118765</v>
      </c>
      <c r="W29">
        <f t="shared" si="9"/>
        <v>1.3403927664634401</v>
      </c>
    </row>
    <row r="30" spans="1:35" x14ac:dyDescent="0.2">
      <c r="B30" t="s">
        <v>13</v>
      </c>
      <c r="C30" t="s">
        <v>10</v>
      </c>
      <c r="D30" t="s">
        <v>27</v>
      </c>
      <c r="E30">
        <v>800</v>
      </c>
      <c r="F30">
        <v>69</v>
      </c>
      <c r="G30" s="3">
        <v>970</v>
      </c>
      <c r="I30" t="s">
        <v>27</v>
      </c>
      <c r="J30">
        <v>800</v>
      </c>
      <c r="K30">
        <v>57</v>
      </c>
      <c r="L30">
        <v>967</v>
      </c>
      <c r="N30" t="s">
        <v>27</v>
      </c>
      <c r="O30">
        <v>700</v>
      </c>
      <c r="P30">
        <v>117</v>
      </c>
      <c r="Q30">
        <v>1370</v>
      </c>
      <c r="S30">
        <f t="shared" si="6"/>
        <v>0.70802919708029199</v>
      </c>
      <c r="T30">
        <f t="shared" si="7"/>
        <v>1.4140090990535075</v>
      </c>
      <c r="V30">
        <f t="shared" si="8"/>
        <v>1.0031023784901758</v>
      </c>
      <c r="W30">
        <f t="shared" si="9"/>
        <v>1.244079216429367</v>
      </c>
    </row>
    <row r="31" spans="1:35" x14ac:dyDescent="0.2">
      <c r="C31" t="s">
        <v>10</v>
      </c>
      <c r="D31" t="s">
        <v>27</v>
      </c>
      <c r="E31">
        <v>800</v>
      </c>
      <c r="F31">
        <v>70</v>
      </c>
      <c r="G31" s="3">
        <v>1030</v>
      </c>
      <c r="I31" t="s">
        <v>27</v>
      </c>
      <c r="J31">
        <v>800</v>
      </c>
      <c r="K31">
        <v>58</v>
      </c>
      <c r="L31">
        <v>971</v>
      </c>
      <c r="N31" t="s">
        <v>27</v>
      </c>
      <c r="O31">
        <v>700</v>
      </c>
      <c r="P31">
        <v>118</v>
      </c>
      <c r="Q31">
        <v>1630</v>
      </c>
      <c r="S31">
        <f t="shared" si="6"/>
        <v>0.63190184049079756</v>
      </c>
      <c r="T31">
        <f t="shared" si="7"/>
        <v>1.2619747262503349</v>
      </c>
      <c r="V31">
        <f t="shared" si="8"/>
        <v>1.0607621009268795</v>
      </c>
      <c r="W31">
        <f t="shared" si="9"/>
        <v>1.3155906232875172</v>
      </c>
    </row>
    <row r="32" spans="1:35" x14ac:dyDescent="0.2">
      <c r="C32" t="s">
        <v>10</v>
      </c>
      <c r="D32" t="s">
        <v>27</v>
      </c>
      <c r="E32">
        <v>800</v>
      </c>
      <c r="F32">
        <v>71</v>
      </c>
      <c r="G32" s="3">
        <v>1030</v>
      </c>
      <c r="I32" t="s">
        <v>27</v>
      </c>
      <c r="J32">
        <v>800</v>
      </c>
      <c r="K32">
        <v>59</v>
      </c>
      <c r="L32">
        <v>1080</v>
      </c>
      <c r="N32" t="s">
        <v>27</v>
      </c>
      <c r="O32">
        <v>700</v>
      </c>
      <c r="P32">
        <v>119</v>
      </c>
      <c r="Q32">
        <v>1510</v>
      </c>
      <c r="S32">
        <f t="shared" si="6"/>
        <v>0.68211920529801329</v>
      </c>
      <c r="T32">
        <f t="shared" si="7"/>
        <v>1.3622641084689047</v>
      </c>
      <c r="V32">
        <f t="shared" si="8"/>
        <v>0.95370370370370372</v>
      </c>
      <c r="W32">
        <f t="shared" si="9"/>
        <v>1.1828134214927586</v>
      </c>
    </row>
    <row r="33" spans="3:23" x14ac:dyDescent="0.2">
      <c r="C33" t="s">
        <v>11</v>
      </c>
      <c r="D33" t="s">
        <v>27</v>
      </c>
      <c r="E33">
        <v>800</v>
      </c>
      <c r="F33">
        <v>72</v>
      </c>
      <c r="G33" s="3">
        <v>932</v>
      </c>
      <c r="I33" t="s">
        <v>27</v>
      </c>
      <c r="J33">
        <v>800</v>
      </c>
      <c r="K33">
        <v>60</v>
      </c>
      <c r="L33">
        <v>979</v>
      </c>
      <c r="N33" t="s">
        <v>27</v>
      </c>
      <c r="O33">
        <v>700</v>
      </c>
      <c r="P33">
        <v>120</v>
      </c>
      <c r="Q33">
        <v>1480</v>
      </c>
      <c r="S33">
        <f t="shared" si="6"/>
        <v>0.62972972972972974</v>
      </c>
      <c r="T33">
        <f t="shared" si="7"/>
        <v>1.2576367916101145</v>
      </c>
      <c r="V33">
        <f t="shared" si="8"/>
        <v>0.95199182839632279</v>
      </c>
      <c r="W33">
        <f t="shared" si="9"/>
        <v>1.1806902997290192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pT73 Rab10</vt:lpstr>
      <vt:lpstr>pS105 Rab12</vt:lpstr>
      <vt:lpstr>RILPL1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Francesca Tonelli (Staff)</cp:lastModifiedBy>
  <dcterms:created xsi:type="dcterms:W3CDTF">2023-03-20T13:19:11Z</dcterms:created>
  <dcterms:modified xsi:type="dcterms:W3CDTF">2023-03-30T20:13:39Z</dcterms:modified>
</cp:coreProperties>
</file>